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shboard_Unidad" sheetId="1" r:id="rId4"/>
    <sheet name="Grafica" sheetId="2" r:id="rId6"/>
  </sheets>
  <definedNames>
    <definedName name="_xlnm._FilterDatabase" localSheetId="0" hidden="1">Dashboard_Unidad!$B$10:$N$10</definedName>
  </definedNames>
  <calcPr fullCalcOnLoad="1"/>
  <pivotCaches>
    <pivotCache cacheId="1" r:id="rId7"/>
  </pivotCaches>
  <extLst>
    <ext uri="GoogleSheetsCustomDataVersion2">
      <go:sheetsCustomData xmlns:go="http://customooxmlschemas.google.com/" r:id="rId5" roundtripDataChecksum="M7oILIFJmv+vvqchnt1bvqVgKGGzn0LlXqJphN+/b0U="/>
    </ext>
  </extLst>
</workbook>
</file>

<file path=xl/sharedStrings.xml><?xml version="1.0" encoding="utf-8"?>
<sst xmlns="http://schemas.openxmlformats.org/spreadsheetml/2006/main" count="56" uniqueCount="56">
  <si>
    <t>Reporte Dashboard Unidad</t>
  </si>
  <si>
    <t>Empresa</t>
  </si>
  <si>
    <t>TitanXCloud</t>
  </si>
  <si>
    <t>Equipos</t>
  </si>
  <si>
    <t>Equipos Propios</t>
  </si>
  <si>
    <t>Desde</t>
  </si>
  <si>
    <t>02/08/2024</t>
  </si>
  <si>
    <t>Tipo</t>
  </si>
  <si>
    <t>REPORTE</t>
  </si>
  <si>
    <t>Filtro</t>
  </si>
  <si>
    <t>Todas las Unidades</t>
  </si>
  <si>
    <t>Unidad</t>
  </si>
  <si>
    <t>Última Fecha de Reporte</t>
  </si>
  <si>
    <t>Información</t>
  </si>
  <si>
    <t>IP</t>
  </si>
  <si>
    <t>IP Escucha</t>
  </si>
  <si>
    <t>ID</t>
  </si>
  <si>
    <t>Modelo Dispositivo</t>
  </si>
  <si>
    <t>Teléfono SIM</t>
  </si>
  <si>
    <t>Número de SIM</t>
  </si>
  <si>
    <t>IMEI</t>
  </si>
  <si>
    <t>Flota</t>
  </si>
  <si>
    <t>Clasificación</t>
  </si>
  <si>
    <t>05/08/2024 12:21 PM</t>
  </si>
  <si>
    <t>04d-02h-56m sin reportar</t>
  </si>
  <si>
    <t>63.140.68.200</t>
  </si>
  <si>
    <t>192.168.45.2</t>
  </si>
  <si>
    <t>865609023954060</t>
  </si>
  <si>
    <t/>
  </si>
  <si>
    <t>General</t>
  </si>
  <si>
    <t>Mas de 48hrs</t>
  </si>
  <si>
    <t>05/08/2024 02:06 PM</t>
  </si>
  <si>
    <t>04d-01h-12m sin reportar</t>
  </si>
  <si>
    <t>249.158.68.200</t>
  </si>
  <si>
    <t>9170906024</t>
  </si>
  <si>
    <t>07/08/2024 08:42 PM</t>
  </si>
  <si>
    <t>01d-18h-36m sin reportar</t>
  </si>
  <si>
    <t>218.64.219.189</t>
  </si>
  <si>
    <t>862894021874968</t>
  </si>
  <si>
    <t>Mas de 24hrs</t>
  </si>
  <si>
    <t>862894021874966</t>
  </si>
  <si>
    <t>01d-18h-35m sin reportar</t>
  </si>
  <si>
    <t>862894021874964</t>
  </si>
  <si>
    <t>862894021874967</t>
  </si>
  <si>
    <t>862894021874965</t>
  </si>
  <si>
    <t>07/08/2024 03:52 PM</t>
  </si>
  <si>
    <t>01d-23h-26m sin reportar</t>
  </si>
  <si>
    <t>34.215.175.201</t>
  </si>
  <si>
    <t>865293069985393</t>
  </si>
  <si>
    <t>09/08/2024 03:19 PM</t>
  </si>
  <si>
    <t>00m sin reportar</t>
  </si>
  <si>
    <t>864802030981009</t>
  </si>
  <si>
    <t>GV75W</t>
  </si>
  <si>
    <t>8952020514492166897f</t>
  </si>
  <si>
    <t>Menor o igual a 1hr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</si>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</sst>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te\x\t"/>
    <numFmt numFmtId="165" formatCode="hh:mm\ AM/PM"/>
    <numFmt numFmtId="166" formatCode="text"/>
  </numFmts>
  <fonts count="11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rgb="FFB62A2D"/>
      <name val="Calibri"/>
    </font>
    <font>
      <u/>
      <sz val="11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  <font>
      <u/>
      <sz val="11"/>
      <color rgb="FF0000FF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5">
    <border>
      <left/>
      <right/>
      <top/>
      <bottom/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7F7F7F"/>
      </left>
      <right/>
      <top style="medium">
        <color rgb="FF7F7F7F"/>
      </top>
      <bottom style="thin">
        <color rgb="FF7F7F7F"/>
      </bottom>
      <diagonal/>
    </border>
    <border>
      <left/>
      <right style="medium">
        <color rgb="FF7F7F7F"/>
      </right>
      <top style="medium">
        <color rgb="FF7F7F7F"/>
      </top>
      <bottom style="thin">
        <color rgb="FF7F7F7F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 style="medium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center" vertical="center" wrapText="1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horizontal="center" vertical="center" wrapText="1"/>
    </xf>
    <xf numFmtId="49" applyNumberFormat="1" fontId="6" applyFont="1" fillId="2" applyFill="1" borderId="1" applyBorder="1" xfId="0" applyProtection="1" applyAlignment="1">
      <alignment horizontal="right" vertical="center"/>
    </xf>
    <xf numFmtId="0" applyNumberFormat="1" fontId="1" applyFont="1" fillId="0" applyFill="1" borderId="2" applyBorder="1" xfId="0" applyProtection="1" applyAlignment="1">
      <alignment horizontal="left" vertical="center"/>
    </xf>
    <xf numFmtId="0" applyNumberFormat="1" fontId="7" applyFont="1" fillId="0" applyFill="1" borderId="3" applyBorder="1" xfId="0" applyProtection="1"/>
    <xf numFmtId="0" applyNumberFormat="1" fontId="1" applyFont="1" fillId="0" applyFill="1" borderId="0" applyBorder="1" xfId="0" applyProtection="1" applyAlignment="1">
      <alignment horizontal="left" vertical="center"/>
    </xf>
    <xf numFmtId="49" applyNumberFormat="1" fontId="6" applyFont="1" fillId="2" applyFill="1" borderId="4" applyBorder="1" xfId="0" applyProtection="1" applyAlignment="1">
      <alignment horizontal="right" vertical="center"/>
    </xf>
    <xf numFmtId="0" applyNumberFormat="1" fontId="1" applyFont="1" fillId="0" applyFill="1" borderId="5" applyBorder="1" xfId="0" applyProtection="1" applyAlignment="1">
      <alignment horizontal="left" vertical="center"/>
    </xf>
    <xf numFmtId="0" applyNumberFormat="1" fontId="7" applyFont="1" fillId="0" applyFill="1" borderId="6" applyBorder="1" xfId="0" applyProtection="1"/>
    <xf numFmtId="49" applyNumberFormat="1" fontId="6" applyFont="1" fillId="2" applyFill="1" borderId="7" applyBorder="1" xfId="0" applyProtection="1" applyAlignment="1">
      <alignment horizontal="right" vertical="center"/>
    </xf>
    <xf numFmtId="49" applyNumberFormat="1" fontId="8" applyFont="1" fillId="3" applyFill="1" borderId="8" applyBorder="1" xfId="0" applyProtection="1" applyAlignment="1">
      <alignment horizontal="center" vertical="center"/>
    </xf>
    <xf numFmtId="49" applyNumberFormat="1" fontId="8" applyFont="1" fillId="3" applyFill="1" borderId="1" applyBorder="1" xfId="0" applyProtection="1" applyAlignment="1">
      <alignment horizontal="center" vertical="center"/>
    </xf>
    <xf numFmtId="0" applyNumberFormat="1" fontId="9" applyFont="1" fillId="3" applyFill="1" borderId="9" applyBorder="1" xfId="0" applyProtection="1" applyAlignment="1">
      <alignment horizontal="center" vertical="center" wrapText="1"/>
    </xf>
    <xf numFmtId="14" applyNumberFormat="1" fontId="1" applyFont="1" fillId="4" applyFill="1" borderId="10" applyBorder="1" xfId="0" applyProtection="1" applyAlignment="1">
      <alignment horizontal="center" vertical="center"/>
    </xf>
    <xf numFmtId="165" applyNumberFormat="1" fontId="1" applyFont="1" fillId="4" applyFill="1" borderId="10" applyBorder="1" xfId="0" applyProtection="1" applyAlignment="1">
      <alignment horizontal="center" vertical="center"/>
    </xf>
    <xf numFmtId="49" applyNumberFormat="1" fontId="1" applyFont="1" fillId="4" applyFill="1" borderId="7" applyBorder="1" xfId="0" applyProtection="1" applyAlignment="1">
      <alignment horizontal="left" vertical="center"/>
    </xf>
    <xf numFmtId="0" applyNumberFormat="1" fontId="1" applyFont="1" fillId="4" applyFill="1" borderId="11" applyBorder="1" xfId="0" applyProtection="1" applyAlignment="1">
      <alignment vertical="center" wrapText="1"/>
    </xf>
    <xf numFmtId="14" applyNumberFormat="1" fontId="1" applyFont="1" fillId="5" applyFill="1" borderId="12" applyBorder="1" xfId="0" applyProtection="1" applyAlignment="1">
      <alignment horizontal="center" vertical="center"/>
    </xf>
    <xf numFmtId="165" applyNumberFormat="1" fontId="1" applyFont="1" fillId="5" applyFill="1" borderId="12" applyBorder="1" xfId="0" applyProtection="1" applyAlignment="1">
      <alignment horizontal="center" vertical="center"/>
    </xf>
    <xf numFmtId="49" applyNumberFormat="1" fontId="1" applyFont="1" fillId="5" applyFill="1" borderId="13" applyBorder="1" xfId="0" applyProtection="1" applyAlignment="1">
      <alignment horizontal="left" vertical="center"/>
    </xf>
    <xf numFmtId="0" applyNumberFormat="1" fontId="1" applyFont="1" fillId="5" applyFill="1" borderId="14" applyBorder="1" xfId="0" applyProtection="1" applyAlignment="1">
      <alignment vertical="center" wrapText="1"/>
    </xf>
    <xf numFmtId="49" applyNumberFormat="1" fontId="6" applyFont="1" fillId="2" applyFill="1" borderId="8" applyBorder="1" xfId="0" applyProtection="1" applyAlignment="1">
      <alignment horizontal="left" vertical="center"/>
    </xf>
    <xf numFmtId="0" applyNumberFormat="1" fontId="6" applyFont="1" fillId="0" applyFill="1" borderId="9" applyBorder="1" xfId="0" applyProtection="1" applyAlignment="1">
      <alignment horizontal="left" vertical="center"/>
    </xf>
    <xf numFmtId="166" applyNumberFormat="1" fontId="1" applyFont="1" fillId="4" applyFill="1" borderId="10" applyBorder="1" xfId="0" applyProtection="1" applyAlignment="1">
      <alignment vertical="center"/>
    </xf>
    <xf numFmtId="166" applyNumberFormat="1" fontId="1" applyFont="1" fillId="5" applyFill="1" borderId="12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center"/>
    </xf>
  </cellXfs>
  <cellStyles count="1">
    <cellStyle name="Normal" xfId="0" builtinId="0"/>
  </cellStyles>
  <dxfs count="4">
    <dxf>
      <font/>
      <fill>
        <patternFill patternType="solid">
          <fgColor rgb="FFE0E0E0"/>
          <bgColor rgb="FFE0E0E0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worksheet" Target="../xl/worksheets/sheet2.xml"/><Relationship Id="rId4" Type="http://schemas.openxmlformats.org/officeDocument/2006/relationships/worksheet" Target="worksheets/sheet1.xml"/><Relationship Id="rId5" Type="http://customschemas.google.com/relationships/workbookmetadata" Target="metadata"/><Relationship Id="rId7" Type="http://schemas.openxmlformats.org/officeDocument/2006/relationships/pivotCacheDefinition" Target="/xl/pivotCache/pivotCacheDefinition1.xml"/><Relationship Id="rId8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pivotSource xmlns="http://schemas.openxmlformats.org/drawingml/2006/chart">
    <c:name>[]Grafica!PivotTables1</c:name>
    <c:fmtId val="0"/>
  </pivotSource>
  <c:style val="18"/>
  <c:chart>
    <pivotFmts xmlns="http://schemas.openxmlformats.org/drawingml/2006/chart">
      <c:pivotFmt>
        <c:idx val="0"/>
        <c:marker>
          <c:symbol val="none"/>
        </c:marker>
      </c:pivotFmt>
    </pivotFmts>
    <c:plotArea>
      <c:layout/>
      <c:pieChart>
        <c:varyColors val="1"/>
        <c:ser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multiLvlStrRef>
              <c:f>Grafica!$B$5</c:f>
            </c:multiLvlStrRef>
          </c:cat>
          <c:val>
            <c:numRef>
              <c:f>Grafica!$C$5</c:f>
              <c:numCache>General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eparator>
</c:separator>
          <c:showLeaderLines val="1"/>
        </c:dLbls>
      </c:pieChart>
    </c:plotArea>
    <c:legend>
      <c:legendPos val="r"/>
      <c:layout/>
      <c:overlay val="0"/>
      <c:txPr>
        <a:bodyPr anchorCtr="1" anchor="ctr" wrap="square" vert="horz" vertOverflow="ellipsis" spcFirstLastPara="1" rot="0"/>
        <a:lstStyle/>
        <a:p>
          <a:pPr>
            <a:defRPr/>
          </a:pPr>
          <a:endParaRPr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323850</xdr:colOff>
      <xdr:row>0</xdr:row>
      <xdr:rowOff>123825</xdr:rowOff>
    </xdr:from>
    <xdr:ext cx="24003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19</xdr:col>
      <xdr:colOff>381000</xdr:colOff>
      <xdr:row>37</xdr:row>
      <xdr:rowOff>95250</xdr:rowOff>
    </xdr:to>
    <graphicFrame xmlns="http://schemas.openxmlformats.org/drawingml/2006/spreadsheetDrawing" macro="">
      <xdr:nvGraphicFramePr>
        <xdr:cNvPr id="2" name="PivotChart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 fLocksWithSheet="1"/>
  </xdr:twoCellAnchor>
</xdr:wsDr>
</file>

<file path=xl/pivotCache/_rels/pivotCacheDefinition1.xml.rels><?xml version="1.0" encoding="UTF-8" standalone="yes"?><Relationships xmlns="http://schemas.openxmlformats.org/package/2006/relationships"><Relationship Id="rId1" Type="http://schemas.openxmlformats.org/officeDocument/2006/relationships/pivotCacheRecords" Target="/xl/pivotCache/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SomeUser" refreshedDate="40504.582403125001" createdVersion="6" refreshedVersion="6" recordCount="5" upgradeOnRefresh="1">
  <cacheSource type="worksheet">
    <worksheetSource ref="B10:N19" sheet="Dashboard_Unidad"/>
  </cacheSource>
  <cacheFields count="13">
    <cacheField name="Unidad" numFmtId="0">
      <sharedItems containsBlank="1" containsString="0">
        <m/>
      </sharedItems>
    </cacheField>
    <cacheField name="Última Fecha de Reporte" numFmtId="0">
      <sharedItems/>
    </cacheField>
    <cacheField name="Información" numFmtId="0">
      <sharedItems/>
    </cacheField>
    <cacheField name="IP" numFmtId="0">
      <sharedItems/>
    </cacheField>
    <cacheField name="IP Escucha" numFmtId="0">
      <sharedItems/>
    </cacheField>
    <cacheField name="ID" numFmtId="0">
      <sharedItems/>
    </cacheField>
    <cacheField name="Modelo Dispositivo" numFmtId="0">
      <sharedItems/>
    </cacheField>
    <cacheField name="Teléfono SIM" numFmtId="0">
      <sharedItems/>
    </cacheField>
    <cacheField name="Número de SIM" numFmtId="0">
      <sharedItems/>
    </cacheField>
    <cacheField name="IMEI" numFmtId="0">
      <sharedItems/>
    </cacheField>
    <cacheField name="Flota" numFmtId="0">
      <sharedItems/>
    </cacheField>
    <cacheField name="Empresa" numFmtId="0">
      <sharedItems/>
    </cacheField>
    <cacheField name="Clasificación" numFmtId="0">
      <sharedItems>
        <s v="Mas de 48hrs"/>
        <s v="Mas de 24hrs"/>
        <s v="Menor o igual a 1hr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0"/>
</file>

<file path=xl/pivotTables/_rels/pivotTable1.xml.rels><?xml version="1.0" encoding="UTF-8" standalone="yes"?><Relationships xmlns="http://schemas.openxmlformats.org/package/2006/relationships"><Relationship Id="rId1" Type="http://schemas.openxmlformats.org/officeDocument/2006/relationships/pivotCacheDefinition" Target="/xl/pivotCache/pivotCacheDefinition1.xml"/></Relationships>
</file>

<file path=xl/pivotTables/pivotTable1.xml><?xml version="1.0" encoding="utf-8"?>
<pivotTableDefinition xmlns="http://schemas.openxmlformats.org/spreadsheetml/2006/main" name="PivotTables1" dataOnRows="1" applyNumberFormats="0" applyBorderFormats="0" applyFontFormats="0" applyPatternFormats="0" applyAlignmentFormats="0" applyWidthHeightFormats="1" dataCaption="Data" createdVersion="6" updatedVersion="6" showMemberPropertyTips="0" useAutoFormatting="1" itemPrintTitles="1" indent="0" compact="0" compactData="0" gridDropZones="0" cacheId="1" outlineData="0">
  <location ref="B5" firstHeaderRow="1" firstDataRow="1" firstDataCol="1"/>
  <pivotFields count="13">
    <pivotField showAll="0" axis="axisPage" dataField="1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 axis="axisRow">
      <items count="4">
        <item x="0"/>
        <item x="1"/>
        <item x="2"/>
        <item t="default"/>
      </items>
    </pivotField>
  </pivotFields>
  <rowFields>
    <field x="12"/>
  </rowFields>
  <pageFields>
    <pageField fld="0" hier="-1"/>
  </pageFields>
  <dataFields>
    <dataField fld="0" subtotal="count" name="Count of Unidad"/>
  </dataFields>
  <pivotTableStyleInfo name="PivotStyleDark4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ivotTable" Target="/xl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Z1007"/>
  <sheetViews>
    <sheetView showGridLines="0" workbookViewId="0" showRowColHeaders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min="1" max="1" width="5.71" customWidth="1"/>
    <col min="2" max="2" width="35.86" customWidth="1"/>
    <col min="3" max="3" width="29.29" customWidth="1"/>
    <col min="4" max="4" width="24.14" customWidth="1"/>
    <col min="5" max="6" width="21.43" customWidth="1"/>
    <col min="7" max="7" width="31.43" customWidth="1"/>
    <col min="8" max="8" width="27.71" customWidth="1"/>
    <col min="9" max="9" width="24.43" customWidth="1"/>
    <col min="10" max="10" width="31.14" customWidth="1"/>
    <col min="11" max="11" width="35.14" customWidth="1"/>
    <col min="12" max="12" width="27.29" customWidth="1"/>
    <col min="13" max="13" width="44" customWidth="1"/>
    <col min="14" max="14" width="30.71" customWidth="1"/>
    <col min="15" max="26" width="11.43" customWidth="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1"/>
      <c r="B2" s="4"/>
      <c r="C2" s="5" t="s">
        <v>0</v>
      </c>
      <c r="F2" s="6"/>
      <c r="G2" s="6"/>
      <c r="H2" s="6"/>
      <c r="I2" s="6"/>
      <c r="J2" s="6"/>
      <c r="K2" s="6"/>
    </row>
    <row r="3">
      <c r="A3" s="1"/>
      <c r="B3" s="2"/>
      <c r="C3" s="7"/>
      <c r="D3" s="7"/>
      <c r="E3" s="7"/>
      <c r="F3" s="7"/>
      <c r="G3" s="7"/>
      <c r="H3" s="7"/>
      <c r="I3" s="7"/>
      <c r="J3" s="7"/>
      <c r="K3" s="3"/>
    </row>
    <row r="4">
      <c r="A4" s="1"/>
      <c r="B4" s="8" t="s">
        <v>1</v>
      </c>
      <c r="C4" s="9" t="s">
        <v>2</v>
      </c>
      <c r="D4" s="10"/>
      <c r="E4" s="11"/>
      <c r="F4" s="11"/>
      <c r="G4" s="11"/>
      <c r="H4" s="11"/>
      <c r="I4" s="11"/>
      <c r="J4" s="11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A5" s="1"/>
      <c r="B5" s="12" t="s">
        <v>3</v>
      </c>
      <c r="C5" s="13" t="s">
        <v>4</v>
      </c>
      <c r="D5" s="14"/>
      <c r="E5" s="11"/>
      <c r="F5" s="11"/>
      <c r="G5" s="11"/>
      <c r="H5" s="11"/>
      <c r="I5" s="11"/>
      <c r="J5" s="11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5" t="s">
        <v>5</v>
      </c>
      <c r="C6" s="13" t="s">
        <v>6</v>
      </c>
      <c r="D6" s="14"/>
      <c r="E6" s="11"/>
      <c r="F6" s="11"/>
      <c r="G6" s="11"/>
      <c r="H6" s="11"/>
      <c r="I6" s="11"/>
      <c r="J6" s="11"/>
      <c r="K6" s="2"/>
    </row>
    <row r="7">
      <c r="A7" s="1"/>
      <c r="B7" s="15" t="s">
        <v>7</v>
      </c>
      <c r="C7" s="13" t="s">
        <v>8</v>
      </c>
      <c r="D7" s="14"/>
      <c r="E7" s="11"/>
      <c r="F7" s="11"/>
      <c r="G7" s="11"/>
      <c r="H7" s="11"/>
      <c r="I7" s="11"/>
      <c r="J7" s="11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5" t="s">
        <v>9</v>
      </c>
      <c r="C8" s="13" t="s">
        <v>10</v>
      </c>
      <c r="D8" s="14"/>
      <c r="E8" s="11"/>
      <c r="F8" s="11"/>
      <c r="G8" s="11"/>
      <c r="H8" s="11"/>
      <c r="I8" s="11"/>
      <c r="J8" s="11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3"/>
      <c r="D9" s="3"/>
      <c r="E9" s="3"/>
      <c r="F9" s="3"/>
      <c r="G9" s="3"/>
      <c r="H9" s="3"/>
      <c r="I9" s="3"/>
      <c r="J9" s="3"/>
      <c r="K9" s="2"/>
    </row>
    <row r="10">
      <c r="A10" s="1"/>
      <c r="B10" s="16" t="s">
        <v>11</v>
      </c>
      <c r="C10" s="16" t="s">
        <v>12</v>
      </c>
      <c r="D10" s="17" t="s">
        <v>13</v>
      </c>
      <c r="E10" s="17" t="s">
        <v>14</v>
      </c>
      <c r="F10" s="17" t="s">
        <v>15</v>
      </c>
      <c r="G10" s="17" t="s">
        <v>16</v>
      </c>
      <c r="H10" s="17" t="s">
        <v>17</v>
      </c>
      <c r="I10" s="17" t="s">
        <v>18</v>
      </c>
      <c r="J10" s="17" t="s">
        <v>19</v>
      </c>
      <c r="K10" s="18" t="s">
        <v>20</v>
      </c>
      <c r="L10" s="17" t="s">
        <v>21</v>
      </c>
      <c r="M10" s="18" t="s">
        <v>1</v>
      </c>
      <c r="N10" s="18" t="s">
        <v>22</v>
      </c>
    </row>
    <row r="11">
      <c r="A11" s="1"/>
      <c r="B11" s="29">
        <f>"865609023954060"</f>
      </c>
      <c r="C11" s="19" t="s">
        <v>23</v>
      </c>
      <c r="D11" s="20" t="s">
        <v>24</v>
      </c>
      <c r="E11" s="21" t="s">
        <v>25</v>
      </c>
      <c r="F11" s="21" t="s">
        <v>26</v>
      </c>
      <c r="G11" s="21" t="s">
        <v>27</v>
      </c>
      <c r="H11" s="21" t="s">
        <v>28</v>
      </c>
      <c r="I11" s="21" t="s">
        <v>27</v>
      </c>
      <c r="J11" s="21" t="s">
        <v>28</v>
      </c>
      <c r="K11" s="22" t="s">
        <v>27</v>
      </c>
      <c r="L11" s="21" t="s">
        <v>29</v>
      </c>
      <c r="M11" s="22" t="s">
        <v>2</v>
      </c>
      <c r="N11" s="22" t="s">
        <v>30</v>
      </c>
    </row>
    <row r="12">
      <c r="A12" s="1"/>
      <c r="B12" s="29">
        <f>"9170906024"</f>
      </c>
      <c r="C12" s="19" t="s">
        <v>31</v>
      </c>
      <c r="D12" s="20" t="s">
        <v>32</v>
      </c>
      <c r="E12" s="21" t="s">
        <v>33</v>
      </c>
      <c r="F12" s="21" t="s">
        <v>26</v>
      </c>
      <c r="G12" s="21" t="s">
        <v>34</v>
      </c>
      <c r="H12" s="21" t="s">
        <v>28</v>
      </c>
      <c r="I12" s="21" t="s">
        <v>34</v>
      </c>
      <c r="J12" s="21" t="s">
        <v>28</v>
      </c>
      <c r="K12" s="22" t="s">
        <v>34</v>
      </c>
      <c r="L12" s="21" t="s">
        <v>29</v>
      </c>
      <c r="M12" s="22" t="s">
        <v>2</v>
      </c>
      <c r="N12" s="22" t="s">
        <v>30</v>
      </c>
    </row>
    <row r="13">
      <c r="A13" s="1"/>
      <c r="B13" s="29">
        <f>"862894021874968"</f>
      </c>
      <c r="C13" s="19" t="s">
        <v>35</v>
      </c>
      <c r="D13" s="20" t="s">
        <v>36</v>
      </c>
      <c r="E13" s="21" t="s">
        <v>37</v>
      </c>
      <c r="F13" s="21" t="s">
        <v>26</v>
      </c>
      <c r="G13" s="21" t="s">
        <v>38</v>
      </c>
      <c r="H13" s="21" t="s">
        <v>28</v>
      </c>
      <c r="I13" s="21" t="s">
        <v>38</v>
      </c>
      <c r="J13" s="21" t="s">
        <v>28</v>
      </c>
      <c r="K13" s="22" t="s">
        <v>38</v>
      </c>
      <c r="L13" s="21" t="s">
        <v>29</v>
      </c>
      <c r="M13" s="22" t="s">
        <v>2</v>
      </c>
      <c r="N13" s="22" t="s">
        <v>39</v>
      </c>
    </row>
    <row r="14">
      <c r="A14" s="1"/>
      <c r="B14" s="29">
        <f>"862894021874966"</f>
      </c>
      <c r="C14" s="19" t="s">
        <v>35</v>
      </c>
      <c r="D14" s="20" t="s">
        <v>36</v>
      </c>
      <c r="E14" s="21" t="s">
        <v>37</v>
      </c>
      <c r="F14" s="21" t="s">
        <v>26</v>
      </c>
      <c r="G14" s="21" t="s">
        <v>40</v>
      </c>
      <c r="H14" s="21" t="s">
        <v>28</v>
      </c>
      <c r="I14" s="21" t="s">
        <v>40</v>
      </c>
      <c r="J14" s="21" t="s">
        <v>28</v>
      </c>
      <c r="K14" s="22" t="s">
        <v>40</v>
      </c>
      <c r="L14" s="21" t="s">
        <v>29</v>
      </c>
      <c r="M14" s="22" t="s">
        <v>2</v>
      </c>
      <c r="N14" s="22" t="s">
        <v>39</v>
      </c>
    </row>
    <row r="15">
      <c r="A15" s="1"/>
      <c r="B15" s="29">
        <f>"862894021874964"</f>
      </c>
      <c r="C15" s="19" t="s">
        <v>35</v>
      </c>
      <c r="D15" s="20" t="s">
        <v>41</v>
      </c>
      <c r="E15" s="21" t="s">
        <v>37</v>
      </c>
      <c r="F15" s="21" t="s">
        <v>26</v>
      </c>
      <c r="G15" s="21" t="s">
        <v>42</v>
      </c>
      <c r="H15" s="21" t="s">
        <v>28</v>
      </c>
      <c r="I15" s="21" t="s">
        <v>42</v>
      </c>
      <c r="J15" s="21" t="s">
        <v>28</v>
      </c>
      <c r="K15" s="22" t="s">
        <v>42</v>
      </c>
      <c r="L15" s="21" t="s">
        <v>29</v>
      </c>
      <c r="M15" s="22" t="s">
        <v>2</v>
      </c>
      <c r="N15" s="22" t="s">
        <v>39</v>
      </c>
    </row>
    <row r="16">
      <c r="A16" s="1"/>
      <c r="B16" s="29">
        <f>"862894021874967"</f>
      </c>
      <c r="C16" s="19" t="s">
        <v>35</v>
      </c>
      <c r="D16" s="20" t="s">
        <v>41</v>
      </c>
      <c r="E16" s="21" t="s">
        <v>37</v>
      </c>
      <c r="F16" s="21" t="s">
        <v>26</v>
      </c>
      <c r="G16" s="21" t="s">
        <v>43</v>
      </c>
      <c r="H16" s="21" t="s">
        <v>28</v>
      </c>
      <c r="I16" s="21" t="s">
        <v>43</v>
      </c>
      <c r="J16" s="21" t="s">
        <v>28</v>
      </c>
      <c r="K16" s="22" t="s">
        <v>43</v>
      </c>
      <c r="L16" s="21" t="s">
        <v>29</v>
      </c>
      <c r="M16" s="22" t="s">
        <v>2</v>
      </c>
      <c r="N16" s="22" t="s">
        <v>39</v>
      </c>
    </row>
    <row r="17">
      <c r="A17" s="1"/>
      <c r="B17" s="29">
        <f>"862894021874965"</f>
      </c>
      <c r="C17" s="19" t="s">
        <v>35</v>
      </c>
      <c r="D17" s="20" t="s">
        <v>41</v>
      </c>
      <c r="E17" s="21" t="s">
        <v>37</v>
      </c>
      <c r="F17" s="21" t="s">
        <v>26</v>
      </c>
      <c r="G17" s="21" t="s">
        <v>44</v>
      </c>
      <c r="H17" s="21" t="s">
        <v>28</v>
      </c>
      <c r="I17" s="21" t="s">
        <v>44</v>
      </c>
      <c r="J17" s="21" t="s">
        <v>28</v>
      </c>
      <c r="K17" s="22" t="s">
        <v>44</v>
      </c>
      <c r="L17" s="21" t="s">
        <v>29</v>
      </c>
      <c r="M17" s="22" t="s">
        <v>2</v>
      </c>
      <c r="N17" s="22" t="s">
        <v>39</v>
      </c>
    </row>
    <row r="18">
      <c r="A18" s="1"/>
      <c r="B18" s="29">
        <f>"865293069985393"</f>
      </c>
      <c r="C18" s="19" t="s">
        <v>45</v>
      </c>
      <c r="D18" s="20" t="s">
        <v>46</v>
      </c>
      <c r="E18" s="21" t="s">
        <v>47</v>
      </c>
      <c r="F18" s="21" t="s">
        <v>26</v>
      </c>
      <c r="G18" s="21" t="s">
        <v>48</v>
      </c>
      <c r="H18" s="21" t="s">
        <v>28</v>
      </c>
      <c r="I18" s="21" t="s">
        <v>48</v>
      </c>
      <c r="J18" s="21" t="s">
        <v>28</v>
      </c>
      <c r="K18" s="22" t="s">
        <v>48</v>
      </c>
      <c r="L18" s="21" t="s">
        <v>29</v>
      </c>
      <c r="M18" s="22" t="s">
        <v>2</v>
      </c>
      <c r="N18" s="22" t="s">
        <v>39</v>
      </c>
    </row>
    <row r="19">
      <c r="A19" s="1"/>
      <c r="B19" s="30">
        <f>"864802030981009"</f>
      </c>
      <c r="C19" s="23" t="s">
        <v>49</v>
      </c>
      <c r="D19" s="24" t="s">
        <v>50</v>
      </c>
      <c r="E19" s="25" t="s">
        <v>33</v>
      </c>
      <c r="F19" s="25" t="s">
        <v>26</v>
      </c>
      <c r="G19" s="25" t="s">
        <v>51</v>
      </c>
      <c r="H19" s="25" t="s">
        <v>52</v>
      </c>
      <c r="I19" s="25" t="s">
        <v>51</v>
      </c>
      <c r="J19" s="25" t="s">
        <v>53</v>
      </c>
      <c r="K19" s="26" t="s">
        <v>51</v>
      </c>
      <c r="L19" s="25" t="s">
        <v>29</v>
      </c>
      <c r="M19" s="26" t="s">
        <v>2</v>
      </c>
      <c r="N19" s="26" t="s">
        <v>54</v>
      </c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3"/>
    </row>
    <row r="21">
      <c r="A21" s="1"/>
      <c r="B21" s="27" t="s">
        <v>55</v>
      </c>
      <c r="C21" s="28">
        <f>COUNTA(B11:B19)</f>
        <v>2</v>
      </c>
      <c r="D21" s="2"/>
      <c r="E21" s="2"/>
      <c r="F21" s="2"/>
      <c r="G21" s="2"/>
      <c r="H21" s="2"/>
      <c r="I21" s="2"/>
      <c r="J21" s="2"/>
      <c r="K21" s="2"/>
    </row>
    <row r="22">
      <c r="A22" s="1"/>
      <c r="B22" s="2"/>
      <c r="C22" s="2"/>
      <c r="D22" s="2"/>
      <c r="E22" s="2"/>
      <c r="F22" s="2"/>
      <c r="G22" s="2"/>
      <c r="H22" s="2"/>
      <c r="I22" s="2"/>
      <c r="J22" s="2"/>
      <c r="K22" s="3"/>
    </row>
    <row r="23">
      <c r="A23" s="1"/>
      <c r="B23" s="2"/>
      <c r="C23" s="2"/>
      <c r="D23" s="2"/>
      <c r="E23" s="2"/>
      <c r="F23" s="2"/>
      <c r="G23" s="2"/>
      <c r="H23" s="2"/>
      <c r="I23" s="2"/>
      <c r="J23" s="2"/>
      <c r="K23" s="3"/>
    </row>
    <row r="24">
      <c r="A24" s="1"/>
      <c r="B24" s="2"/>
      <c r="C24" s="2"/>
      <c r="D24" s="2"/>
      <c r="E24" s="2"/>
      <c r="F24" s="2"/>
      <c r="G24" s="2"/>
      <c r="H24" s="2"/>
      <c r="I24" s="2"/>
      <c r="J24" s="2"/>
      <c r="K24" s="3"/>
    </row>
    <row r="25">
      <c r="A25" s="1"/>
      <c r="B25" s="2"/>
      <c r="C25" s="2"/>
      <c r="D25" s="2"/>
      <c r="E25" s="2"/>
      <c r="F25" s="2"/>
      <c r="G25" s="2"/>
      <c r="H25" s="2"/>
      <c r="I25" s="2"/>
      <c r="J25" s="2"/>
      <c r="K25" s="3"/>
    </row>
    <row r="26">
      <c r="A26" s="1"/>
      <c r="B26" s="2"/>
      <c r="C26" s="2"/>
      <c r="D26" s="2"/>
      <c r="E26" s="2"/>
      <c r="F26" s="2"/>
      <c r="G26" s="2"/>
      <c r="H26" s="2"/>
      <c r="I26" s="2"/>
      <c r="J26" s="2"/>
      <c r="K26" s="3"/>
    </row>
    <row r="27">
      <c r="A27" s="1"/>
      <c r="B27" s="2"/>
      <c r="C27" s="2"/>
      <c r="D27" s="2"/>
      <c r="E27" s="2"/>
      <c r="F27" s="2"/>
      <c r="G27" s="2"/>
      <c r="H27" s="2"/>
      <c r="I27" s="2"/>
      <c r="J27" s="2"/>
      <c r="K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3"/>
    </row>
    <row r="1001" ht="15.75" customHeight="1">
      <c r="A1001" s="1"/>
      <c r="B1001" s="2"/>
      <c r="C1001" s="2"/>
      <c r="D1001" s="2"/>
      <c r="E1001" s="2"/>
      <c r="F1001" s="2"/>
      <c r="G1001" s="2"/>
      <c r="H1001" s="2"/>
      <c r="I1001" s="2"/>
      <c r="J1001" s="2"/>
      <c r="K1001" s="3"/>
    </row>
    <row r="1002" ht="15.75" customHeight="1">
      <c r="A1002" s="1"/>
      <c r="B1002" s="2"/>
      <c r="C1002" s="2"/>
      <c r="D1002" s="2"/>
      <c r="E1002" s="2"/>
      <c r="F1002" s="2"/>
      <c r="G1002" s="2"/>
      <c r="H1002" s="2"/>
      <c r="I1002" s="2"/>
      <c r="J1002" s="2"/>
      <c r="K1002" s="3"/>
    </row>
    <row r="1003" ht="15.75" customHeight="1">
      <c r="A1003" s="1"/>
      <c r="B1003" s="2"/>
      <c r="C1003" s="2"/>
      <c r="D1003" s="2"/>
      <c r="E1003" s="2"/>
      <c r="F1003" s="2"/>
      <c r="G1003" s="2"/>
      <c r="H1003" s="2"/>
      <c r="I1003" s="2"/>
      <c r="J1003" s="2"/>
      <c r="K1003" s="3"/>
    </row>
    <row r="1004" ht="15.75" customHeight="1">
      <c r="A1004" s="1"/>
      <c r="B1004" s="2"/>
      <c r="C1004" s="2"/>
      <c r="D1004" s="2"/>
      <c r="E1004" s="2"/>
      <c r="F1004" s="2"/>
      <c r="G1004" s="2"/>
      <c r="H1004" s="2"/>
      <c r="I1004" s="2"/>
      <c r="J1004" s="2"/>
      <c r="K1004" s="3"/>
    </row>
    <row r="1005" ht="15.75" customHeight="1">
      <c r="A1005" s="1"/>
      <c r="B1005" s="2"/>
      <c r="C1005" s="2"/>
      <c r="D1005" s="2"/>
      <c r="E1005" s="2"/>
      <c r="F1005" s="2"/>
      <c r="G1005" s="2"/>
      <c r="H1005" s="2"/>
      <c r="I1005" s="2"/>
      <c r="J1005" s="2"/>
      <c r="K1005" s="3"/>
    </row>
    <row r="1006" ht="15.75" customHeight="1">
      <c r="A1006" s="1"/>
      <c r="B1006" s="2"/>
      <c r="C1006" s="2"/>
      <c r="D1006" s="2"/>
      <c r="E1006" s="2"/>
      <c r="F1006" s="2"/>
      <c r="G1006" s="2"/>
      <c r="H1006" s="2"/>
      <c r="I1006" s="2"/>
      <c r="J1006" s="2"/>
      <c r="K1006" s="3"/>
    </row>
    <row r="1007" ht="15.75" customHeight="1">
      <c r="A1007" s="1"/>
      <c r="B1007" s="2"/>
      <c r="C1007" s="2"/>
      <c r="D1007" s="2"/>
      <c r="E1007" s="2"/>
      <c r="F1007" s="2"/>
      <c r="G1007" s="2"/>
      <c r="H1007" s="2"/>
      <c r="I1007" s="2"/>
      <c r="J1007" s="2"/>
      <c r="K1007" s="3"/>
    </row>
  </sheetData>
  <autoFilter ref="$B$10:$N$10"/>
  <mergeCells>
    <mergeCell ref="C2:E2"/>
    <mergeCell ref="C4:D4"/>
    <mergeCell ref="C5:D5"/>
    <mergeCell ref="C6:D6"/>
    <mergeCell ref="C7:D7"/>
    <mergeCell ref="C8:D8"/>
  </mergeCells>
  <conditionalFormatting sqref="B11:K19">
    <cfRule type="expression" dxfId="0" priority="1">
      <formula>MOD(ROW(),2) &gt;= 1</formula>
    </cfRule>
    <cfRule type="expression" dxfId="1" priority="2">
      <formula>MOD(ROW(),2) = 0</formula>
    </cfRule>
  </conditionalFormatting>
  <conditionalFormatting sqref="L11:M19">
    <cfRule type="expression" dxfId="0" priority="3">
      <formula>MOD(ROW(),2) &gt;= 1</formula>
    </cfRule>
    <cfRule type="expression" dxfId="1" priority="4">
      <formula>MOD(ROW(),2) = 0</formula>
    </cfRule>
  </conditionalFormatting>
  <conditionalFormatting sqref="N11:N19">
    <cfRule type="expression" dxfId="0" priority="5">
      <formula>MOD(ROW(),2) &gt;= 1</formula>
    </cfRule>
    <cfRule type="expression" dxfId="1" priority="6">
      <formula>MOD(ROW(),2) = 0</formula>
    </cfRule>
  </conditionalFormatting>
  <conditionalFormatting sqref="B11:N19">
    <cfRule priority="7" type="expression" dxfId="2">
      <formula>MOD(ROW(),2) &gt;= 1</formula>
    </cfRule>
    <cfRule priority="8" type="expression" dxfId="3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xr">
  <sheetPr>
    <outlinePr applyStyles="0"/>
  </sheetPr>
  <dimension ref="D1"/>
  <sheetViews>
    <sheetView workbookViewId="0" showGridLines="0" showRowColHeaders="0"/>
  </sheetViews>
  <sheetFormatPr defaultRowHeight="15"/>
  <sheetData>
    <row r="1">
      <c r="D1" s="31">
        <f>=HYPERLINK("[#]Dashboard_Unidad!C2", "Regresar")</f>
      </c>
    </row>
  </sheetData>
  <headerFooter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